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cktech-my.sharepoint.com/personal/branden_lewis_mecklenburgcountync_gov/Documents/Documents/"/>
    </mc:Choice>
  </mc:AlternateContent>
  <xr:revisionPtr revIDLastSave="0" documentId="8_{A7422771-C89C-4A6A-B9AD-0A3E94730FE4}" xr6:coauthVersionLast="47" xr6:coauthVersionMax="47" xr10:uidLastSave="{00000000-0000-0000-0000-000000000000}"/>
  <bookViews>
    <workbookView xWindow="28680" yWindow="-120" windowWidth="20730" windowHeight="11160" activeTab="1" xr2:uid="{00000000-000D-0000-FFFF-FFFF00000000}"/>
  </bookViews>
  <sheets>
    <sheet name="1-Instructions" sheetId="4" r:id="rId1"/>
    <sheet name="2-Renewal RRH" sheetId="1" r:id="rId2"/>
  </sheets>
  <definedNames>
    <definedName name="_xlnm.Print_Area" localSheetId="1">'2-Renewal RRH'!$A$1:$O$39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1" l="1"/>
  <c r="P22" i="1"/>
  <c r="J38" i="1" l="1"/>
  <c r="F32" i="1"/>
  <c r="I21" i="1"/>
  <c r="J21" i="1" s="1"/>
  <c r="G21" i="1"/>
  <c r="H21" i="1" s="1"/>
  <c r="H13" i="1"/>
  <c r="H11" i="1"/>
  <c r="H9" i="1"/>
  <c r="J5" i="1"/>
  <c r="H5" i="1"/>
  <c r="J4" i="1"/>
  <c r="H4" i="1"/>
  <c r="J3" i="1"/>
  <c r="H3" i="1"/>
  <c r="J14" i="1" l="1"/>
  <c r="H14" i="1"/>
  <c r="J9" i="1" l="1"/>
  <c r="I27" i="1" l="1"/>
  <c r="J27" i="1" s="1"/>
  <c r="G27" i="1"/>
  <c r="H27" i="1" s="1"/>
  <c r="J8" i="1"/>
  <c r="H8" i="1"/>
  <c r="J13" i="1"/>
  <c r="J11" i="1"/>
  <c r="J36" i="1" l="1"/>
  <c r="J32" i="1"/>
  <c r="J35" i="1" s="1"/>
  <c r="H32" i="1" l="1"/>
  <c r="H35" i="1" s="1"/>
</calcChain>
</file>

<file path=xl/sharedStrings.xml><?xml version="1.0" encoding="utf-8"?>
<sst xmlns="http://schemas.openxmlformats.org/spreadsheetml/2006/main" count="151" uniqueCount="116">
  <si>
    <t>Components</t>
  </si>
  <si>
    <t>Sources</t>
  </si>
  <si>
    <t>Full Points</t>
  </si>
  <si>
    <t>5 Points</t>
  </si>
  <si>
    <t>0 Points</t>
  </si>
  <si>
    <t>Full Points (Section Weight)</t>
  </si>
  <si>
    <t>Agency Actual</t>
  </si>
  <si>
    <t>Agency Calculated Score</t>
  </si>
  <si>
    <t>Ranking Committee Input</t>
  </si>
  <si>
    <t>Ranking Committee Calculated Score</t>
  </si>
  <si>
    <t>Agency Input</t>
  </si>
  <si>
    <t>Performance Measures</t>
  </si>
  <si>
    <t>HMIS/Comparable Database</t>
  </si>
  <si>
    <t>New or Increased Income</t>
  </si>
  <si>
    <t>18-19%</t>
  </si>
  <si>
    <t>&lt;18%</t>
  </si>
  <si>
    <t>Length of Time Homeless</t>
  </si>
  <si>
    <t>N/A</t>
  </si>
  <si>
    <t>&lt;50%</t>
  </si>
  <si>
    <t>Exits to Permanent Housing</t>
  </si>
  <si>
    <t>Project Effectiveness</t>
  </si>
  <si>
    <t>n/a</t>
  </si>
  <si>
    <t>-</t>
  </si>
  <si>
    <t>Equity Factors</t>
  </si>
  <si>
    <t>Yes</t>
  </si>
  <si>
    <t>No</t>
  </si>
  <si>
    <t>Financial</t>
  </si>
  <si>
    <t>Last completed Agency Audit</t>
  </si>
  <si>
    <t>Audit shows agency as low risk auditee &amp; no findings</t>
  </si>
  <si>
    <t>Audit shows agency as low risk auditee or no findings</t>
  </si>
  <si>
    <t>Audit shows agency as high risk auditee AND findings</t>
  </si>
  <si>
    <t>&lt;25% of overall agency budget</t>
  </si>
  <si>
    <t>25%-50%</t>
  </si>
  <si>
    <t>&gt;50% of overall agency budget</t>
  </si>
  <si>
    <t>Agency Operating Budget</t>
  </si>
  <si>
    <t>Continuum of Care Activities</t>
  </si>
  <si>
    <t>SUB TOTAL</t>
  </si>
  <si>
    <t>Bonus/Penalty</t>
  </si>
  <si>
    <t>Late Submittal of Documents</t>
  </si>
  <si>
    <t>FINAL TOTAL</t>
  </si>
  <si>
    <t># under-represented individuals</t>
  </si>
  <si>
    <t># total people in these positions</t>
  </si>
  <si>
    <t>Recipient describes 1 thing they learned about outcomes</t>
  </si>
  <si>
    <t>Recipient has not yet disaggregated data and does not provide a timeline</t>
  </si>
  <si>
    <t>75-50%</t>
  </si>
  <si>
    <t>Applicant identifies 2 or more changes they've made</t>
  </si>
  <si>
    <t>Applicant identifies 1 change they've made</t>
  </si>
  <si>
    <t>Applicant identifies 0 changes made</t>
  </si>
  <si>
    <t>Recipient has not yet reviewed disaggregated data, but describes plan &amp; timeline for doing so</t>
  </si>
  <si>
    <t>7%-9%</t>
  </si>
  <si>
    <t>&lt;7%</t>
  </si>
  <si>
    <t>&gt;75</t>
  </si>
  <si>
    <t>&lt;60</t>
  </si>
  <si>
    <t>60-75</t>
  </si>
  <si>
    <t>70-80%</t>
  </si>
  <si>
    <t>&lt;70%</t>
  </si>
  <si>
    <t>1. HMIS Overall Data Quality error rate</t>
  </si>
  <si>
    <t>6-10%</t>
  </si>
  <si>
    <t>&gt;10%</t>
  </si>
  <si>
    <t>2. Error rate for Income and sources at Annual Assessment</t>
  </si>
  <si>
    <t>11-15%</t>
  </si>
  <si>
    <t>&gt;15%</t>
  </si>
  <si>
    <t>3. % Total Records unable to calculate chronic homelessness</t>
  </si>
  <si>
    <t>max = 135</t>
  </si>
  <si>
    <t>max = 75</t>
  </si>
  <si>
    <t>%</t>
  </si>
  <si>
    <t xml:space="preserve">The project identifies severe barriers and does not identify any current services, partnerships, policies or practices in place to support participants with severe barriers to housing </t>
  </si>
  <si>
    <t>The project identifies severe barriers and 1 service, partnership, policy or practice to support participants with identified severe barriers to housing.</t>
  </si>
  <si>
    <t>The project identifies severe barriers and at least 2 services, partnerships, policies or practices to support participants with identified severe barriers to housing</t>
  </si>
  <si>
    <r>
      <t xml:space="preserve">4.   Percentage of participants who gained or increased </t>
    </r>
    <r>
      <rPr>
        <b/>
        <sz val="10"/>
        <color theme="1"/>
        <rFont val="Calibri"/>
        <family val="2"/>
        <scheme val="minor"/>
      </rPr>
      <t>earned</t>
    </r>
    <r>
      <rPr>
        <sz val="10"/>
        <color theme="1"/>
        <rFont val="Calibri"/>
        <family val="2"/>
        <scheme val="minor"/>
      </rPr>
      <t xml:space="preserve"> income from entry to exit. </t>
    </r>
  </si>
  <si>
    <r>
      <t xml:space="preserve">5. Percentage of participants who gained or increased </t>
    </r>
    <r>
      <rPr>
        <b/>
        <sz val="10"/>
        <color theme="1"/>
        <rFont val="Calibri"/>
        <family val="2"/>
        <scheme val="minor"/>
      </rPr>
      <t>other</t>
    </r>
    <r>
      <rPr>
        <sz val="10"/>
        <color theme="1"/>
        <rFont val="Calibri"/>
        <family val="2"/>
        <scheme val="minor"/>
      </rPr>
      <t xml:space="preserve"> income from entry to exit. </t>
    </r>
  </si>
  <si>
    <t>6. Length of Time between project start date &amp; Housing Move-in Date</t>
  </si>
  <si>
    <t>7. Percentage of persons participating with a Permanent Exit Destination</t>
  </si>
  <si>
    <t>11. . Project serves clients from populations with high barriers to housing</t>
  </si>
  <si>
    <t xml:space="preserve">12. Agency's Board of Directors includes representation from more than one person with lived experience (ex. homelessness, substance use, mental health, criminal justice involvement, frontline case manager, etc). </t>
  </si>
  <si>
    <t>13. Agency has under-represented individuals defined as persons who identify as BIPOC or LGBTQ+ in managerial AND leadership positions defined as front line supervisors and above</t>
  </si>
  <si>
    <t xml:space="preserve">14.  Project describes changes they've made to program-related policies and procedures based on feedback from clients they serve. </t>
  </si>
  <si>
    <t>15. Project staff has reviewed project participant outcomes with an equity lens, including the disaggregation of data by race, ethnicity, gender identity and/or age and describes 1 thing they learned about their outcomes</t>
  </si>
  <si>
    <t>16. Most recent agency audit demonstrating there were no unresolved material findings.</t>
  </si>
  <si>
    <t>17. % of overall agency budget that this request equals</t>
  </si>
  <si>
    <t>19. Project demonstrates match for at least 25% of the total budget</t>
  </si>
  <si>
    <t>21. Agency completed CoC Membership Update Form</t>
  </si>
  <si>
    <t>Board of Directors Roster</t>
  </si>
  <si>
    <t>Project Submission Form Q9</t>
  </si>
  <si>
    <t>Project Submission Form Q10</t>
  </si>
  <si>
    <t>Project Submission Form Q13</t>
  </si>
  <si>
    <t>Project Submission Form Q12</t>
  </si>
  <si>
    <r>
      <t xml:space="preserve">Enters information in cells highlighted in yellow
</t>
    </r>
    <r>
      <rPr>
        <b/>
        <i/>
        <sz val="11"/>
        <color theme="1"/>
        <rFont val="Calibri"/>
        <family val="2"/>
        <scheme val="minor"/>
      </rPr>
      <t>Please note: if a source is not provided or question is not answered, score will be 0</t>
    </r>
  </si>
  <si>
    <t>Ranking Committee</t>
  </si>
  <si>
    <t>CoC Staff</t>
  </si>
  <si>
    <t>Enters information in cells highlighted in blue</t>
  </si>
  <si>
    <t>Instructions</t>
  </si>
  <si>
    <t>Applicant</t>
  </si>
  <si>
    <r>
      <t xml:space="preserve">APR: Q6a
</t>
    </r>
    <r>
      <rPr>
        <i/>
        <sz val="11"/>
        <color theme="1"/>
        <rFont val="Calibri"/>
        <family val="2"/>
        <scheme val="minor"/>
      </rPr>
      <t>Reporting period: 3/1/23-2/29/24</t>
    </r>
  </si>
  <si>
    <r>
      <t xml:space="preserve">APR: Q6c
</t>
    </r>
    <r>
      <rPr>
        <i/>
        <sz val="11"/>
        <color theme="1"/>
        <rFont val="Calibri"/>
        <family val="2"/>
        <scheme val="minor"/>
      </rPr>
      <t>Reporting period: 3/1/23-2/29/24</t>
    </r>
  </si>
  <si>
    <r>
      <t xml:space="preserve">APR: Q6d
</t>
    </r>
    <r>
      <rPr>
        <i/>
        <sz val="11"/>
        <color theme="1"/>
        <rFont val="Calibri"/>
        <family val="2"/>
        <scheme val="minor"/>
      </rPr>
      <t>Reporting period: 3/1/23-2/29/24</t>
    </r>
  </si>
  <si>
    <r>
      <t xml:space="preserve">APR: Q19A2, Row 1
</t>
    </r>
    <r>
      <rPr>
        <i/>
        <sz val="10"/>
        <color theme="1"/>
        <rFont val="Calibri"/>
        <family val="2"/>
        <scheme val="minor"/>
      </rPr>
      <t>Reporting period: 3/1/23-2/29/24</t>
    </r>
  </si>
  <si>
    <r>
      <t xml:space="preserve">APR: Q19A2, Row 3
</t>
    </r>
    <r>
      <rPr>
        <i/>
        <sz val="10"/>
        <color theme="1"/>
        <rFont val="Calibri"/>
        <family val="2"/>
        <scheme val="minor"/>
      </rPr>
      <t>Reporting period: 3/1/23-2/29/24</t>
    </r>
  </si>
  <si>
    <r>
      <t xml:space="preserve">APR: Q22c
</t>
    </r>
    <r>
      <rPr>
        <i/>
        <sz val="10"/>
        <color theme="1"/>
        <rFont val="Calibri"/>
        <family val="2"/>
        <scheme val="minor"/>
      </rPr>
      <t>Reporting period: 3/1/23-2/29/24</t>
    </r>
  </si>
  <si>
    <r>
      <t xml:space="preserve">APR: Q23c
</t>
    </r>
    <r>
      <rPr>
        <i/>
        <sz val="10"/>
        <color theme="1"/>
        <rFont val="Calibri"/>
        <family val="2"/>
        <scheme val="minor"/>
      </rPr>
      <t>Reporting period: Reporting period: 3/1/23-2/29/24</t>
    </r>
  </si>
  <si>
    <t>8. 50% of project enrollments during current grant period are from Coordinated Entry match or CoC transfer process</t>
  </si>
  <si>
    <t>10. Project provides examples of how they successfully accomplish 2 items from the Housing First Fidelity Principles document and 2 items that they are not yet able to implement</t>
  </si>
  <si>
    <t xml:space="preserve">Response identifies 2 items from the assessment and provides examples of how they successfully accomplish these items. </t>
  </si>
  <si>
    <t xml:space="preserve">Response identifies 2 princples and 0 examples of how they successfully implement these items. </t>
  </si>
  <si>
    <t>Response identifies 1 items from the assessment and provides examples of how they successfully accomplish this</t>
  </si>
  <si>
    <t>Total Award Amount</t>
  </si>
  <si>
    <t xml:space="preserve">Agency Operating Budget
</t>
  </si>
  <si>
    <t>Project Submission Form Q11</t>
  </si>
  <si>
    <t>Project effectively describes proposed project</t>
  </si>
  <si>
    <t>Response addresses all 5 elements</t>
  </si>
  <si>
    <t>Response addresses 3-4 elements</t>
  </si>
  <si>
    <t>Response addresses &lt;3 elements</t>
  </si>
  <si>
    <t>Project Submission Form Q14</t>
  </si>
  <si>
    <t>Project Submission Form Q15</t>
  </si>
  <si>
    <t>Project Submission Q18</t>
  </si>
  <si>
    <t xml:space="preserve">Enters information in cells highlighted in green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</si>
</sst>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230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8" fillId="0" borderId="0" xfId="0" applyFont="1" applyFill="1"/>
    <xf numFmtId="0" fontId="9" fillId="0" borderId="0" xfId="0" applyFont="1"/>
    <xf numFmtId="0" fontId="3" fillId="0" borderId="17" xfId="0" applyNumberFormat="1" applyFont="1" applyFill="1" applyBorder="1" applyAlignment="1" applyProtection="1">
      <alignment horizontal="center" vertical="top" wrapText="1"/>
    </xf>
    <xf numFmtId="1" fontId="3" fillId="0" borderId="11" xfId="0" applyNumberFormat="1" applyFont="1" applyFill="1" applyBorder="1" applyAlignment="1" applyProtection="1">
      <alignment horizontal="center" vertical="top"/>
    </xf>
    <xf numFmtId="1" fontId="3" fillId="0" borderId="11" xfId="1" applyNumberFormat="1" applyFont="1" applyFill="1" applyBorder="1" applyAlignment="1" applyProtection="1">
      <alignment horizontal="center" vertical="top"/>
    </xf>
    <xf numFmtId="1" fontId="3" fillId="0" borderId="8" xfId="0" applyNumberFormat="1" applyFont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 wrapText="1"/>
    </xf>
    <xf numFmtId="1" fontId="3" fillId="2" borderId="1" xfId="0" applyNumberFormat="1" applyFont="1" applyFill="1" applyBorder="1" applyAlignment="1" applyProtection="1">
      <alignment horizontal="center" vertical="top"/>
    </xf>
    <xf numFmtId="1" fontId="3" fillId="2" borderId="5" xfId="0" applyNumberFormat="1" applyFont="1" applyFill="1" applyBorder="1" applyAlignment="1" applyProtection="1">
      <alignment horizontal="center" vertical="top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wrapText="1"/>
    </xf>
    <xf numFmtId="1" fontId="2" fillId="2" borderId="1" xfId="0" applyNumberFormat="1" applyFont="1" applyFill="1" applyBorder="1" applyAlignment="1" applyProtection="1">
      <alignment horizontal="center" vertical="top"/>
    </xf>
    <xf numFmtId="1" fontId="2" fillId="2" borderId="5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center"/>
    </xf>
    <xf numFmtId="1" fontId="3" fillId="0" borderId="11" xfId="0" applyNumberFormat="1" applyFont="1" applyFill="1" applyBorder="1" applyAlignment="1" applyProtection="1">
      <alignment horizontal="center" vertical="top" wrapText="1"/>
    </xf>
    <xf numFmtId="0" fontId="3" fillId="0" borderId="11" xfId="0" applyFont="1" applyFill="1" applyBorder="1" applyAlignment="1" applyProtection="1">
      <alignment horizontal="center" vertical="top" wrapText="1"/>
    </xf>
    <xf numFmtId="9" fontId="3" fillId="0" borderId="11" xfId="0" applyNumberFormat="1" applyFont="1" applyFill="1" applyBorder="1" applyAlignment="1" applyProtection="1">
      <alignment horizontal="center" vertical="top" wrapText="1"/>
    </xf>
    <xf numFmtId="0" fontId="3" fillId="0" borderId="11" xfId="0" applyFont="1" applyBorder="1" applyAlignment="1" applyProtection="1">
      <alignment horizontal="center" vertical="top" wrapText="1"/>
    </xf>
    <xf numFmtId="1" fontId="3" fillId="0" borderId="1" xfId="0" applyNumberFormat="1" applyFont="1" applyBorder="1" applyAlignment="1" applyProtection="1">
      <alignment horizontal="center" vertical="top"/>
    </xf>
    <xf numFmtId="0" fontId="10" fillId="2" borderId="3" xfId="0" applyNumberFormat="1" applyFont="1" applyFill="1" applyBorder="1" applyAlignment="1" applyProtection="1">
      <alignment horizontal="center" vertical="top" wrapText="1"/>
    </xf>
    <xf numFmtId="9" fontId="7" fillId="0" borderId="9" xfId="1" applyFont="1" applyFill="1" applyBorder="1" applyAlignment="1" applyProtection="1">
      <alignment horizontal="center" vertical="top"/>
      <protection locked="0"/>
    </xf>
    <xf numFmtId="1" fontId="3" fillId="0" borderId="4" xfId="1" applyNumberFormat="1" applyFont="1" applyFill="1" applyBorder="1" applyAlignment="1" applyProtection="1">
      <alignment horizontal="center" vertical="top"/>
    </xf>
    <xf numFmtId="0" fontId="3" fillId="0" borderId="0" xfId="0" applyFont="1" applyFill="1" applyAlignment="1" applyProtection="1">
      <alignment horizontal="center"/>
    </xf>
    <xf numFmtId="1" fontId="3" fillId="0" borderId="15" xfId="1" applyNumberFormat="1" applyFont="1" applyFill="1" applyBorder="1" applyAlignment="1" applyProtection="1">
      <alignment horizontal="center" vertical="top"/>
    </xf>
    <xf numFmtId="0" fontId="3" fillId="0" borderId="8" xfId="0" applyFont="1" applyFill="1" applyBorder="1" applyAlignment="1" applyProtection="1">
      <alignment horizontal="center" vertical="top" wrapText="1"/>
    </xf>
    <xf numFmtId="9" fontId="3" fillId="0" borderId="2" xfId="0" applyNumberFormat="1" applyFont="1" applyFill="1" applyBorder="1" applyAlignment="1" applyProtection="1">
      <alignment horizontal="center" vertical="top" wrapText="1"/>
    </xf>
    <xf numFmtId="0" fontId="3" fillId="0" borderId="7" xfId="0" applyFont="1" applyFill="1" applyBorder="1" applyAlignment="1" applyProtection="1">
      <alignment horizontal="center" vertical="top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2" fillId="3" borderId="3" xfId="0" applyFont="1" applyFill="1" applyBorder="1" applyAlignment="1" applyProtection="1">
      <alignment vertical="top" wrapText="1"/>
    </xf>
    <xf numFmtId="0" fontId="2" fillId="3" borderId="11" xfId="0" applyFont="1" applyFill="1" applyBorder="1" applyAlignment="1" applyProtection="1">
      <alignment vertical="top" wrapText="1"/>
    </xf>
    <xf numFmtId="0" fontId="2" fillId="0" borderId="13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Protection="1"/>
    <xf numFmtId="0" fontId="3" fillId="0" borderId="5" xfId="0" applyFont="1" applyFill="1" applyBorder="1" applyAlignment="1" applyProtection="1">
      <alignment vertical="top" wrapText="1"/>
    </xf>
    <xf numFmtId="0" fontId="2" fillId="0" borderId="3" xfId="0" applyFont="1" applyFill="1" applyBorder="1" applyAlignment="1" applyProtection="1">
      <alignment vertical="top" wrapText="1"/>
    </xf>
    <xf numFmtId="0" fontId="3" fillId="0" borderId="11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center" vertical="top"/>
    </xf>
    <xf numFmtId="0" fontId="3" fillId="0" borderId="5" xfId="0" applyFont="1" applyBorder="1" applyAlignment="1" applyProtection="1">
      <alignment vertical="top" wrapText="1"/>
    </xf>
    <xf numFmtId="0" fontId="2" fillId="0" borderId="3" xfId="0" applyFont="1" applyBorder="1" applyAlignment="1" applyProtection="1">
      <alignment vertical="top" wrapText="1"/>
    </xf>
    <xf numFmtId="0" fontId="3" fillId="0" borderId="11" xfId="0" applyFont="1" applyBorder="1" applyAlignment="1" applyProtection="1">
      <alignment horizontal="left" vertical="top" wrapText="1"/>
    </xf>
    <xf numFmtId="9" fontId="7" fillId="0" borderId="0" xfId="1" applyFont="1" applyBorder="1" applyAlignment="1" applyProtection="1">
      <alignment horizontal="center" vertical="top"/>
    </xf>
    <xf numFmtId="0" fontId="2" fillId="4" borderId="3" xfId="0" applyFont="1" applyFill="1" applyBorder="1" applyAlignment="1" applyProtection="1">
      <alignment vertical="top" wrapText="1"/>
    </xf>
    <xf numFmtId="0" fontId="2" fillId="4" borderId="11" xfId="0" applyFont="1" applyFill="1" applyBorder="1" applyAlignment="1" applyProtection="1">
      <alignment vertical="top" wrapText="1"/>
    </xf>
    <xf numFmtId="0" fontId="2" fillId="4" borderId="14" xfId="0" applyFont="1" applyFill="1" applyBorder="1" applyAlignment="1" applyProtection="1">
      <alignment vertical="top" wrapText="1"/>
    </xf>
    <xf numFmtId="0" fontId="3" fillId="0" borderId="2" xfId="0" applyFont="1" applyFill="1" applyBorder="1" applyAlignment="1" applyProtection="1">
      <alignment vertical="top" wrapText="1"/>
    </xf>
    <xf numFmtId="0" fontId="10" fillId="0" borderId="2" xfId="0" applyFont="1" applyFill="1" applyBorder="1" applyAlignment="1" applyProtection="1">
      <alignment vertical="top" wrapText="1"/>
    </xf>
    <xf numFmtId="9" fontId="10" fillId="0" borderId="1" xfId="1" applyFont="1" applyFill="1" applyBorder="1" applyAlignment="1" applyProtection="1">
      <alignment horizontal="center" vertical="top"/>
    </xf>
    <xf numFmtId="0" fontId="10" fillId="0" borderId="6" xfId="0" applyFont="1" applyBorder="1" applyAlignment="1" applyProtection="1">
      <alignment horizontal="center" vertical="top"/>
    </xf>
    <xf numFmtId="0" fontId="3" fillId="0" borderId="0" xfId="0" applyFont="1" applyAlignment="1" applyProtection="1">
      <alignment vertical="top"/>
    </xf>
    <xf numFmtId="0" fontId="2" fillId="3" borderId="0" xfId="0" applyFont="1" applyFill="1" applyBorder="1" applyAlignment="1" applyProtection="1">
      <alignment vertical="top" wrapText="1"/>
    </xf>
    <xf numFmtId="0" fontId="2" fillId="3" borderId="13" xfId="0" applyFont="1" applyFill="1" applyBorder="1" applyAlignment="1" applyProtection="1">
      <alignment vertical="top" wrapText="1"/>
    </xf>
    <xf numFmtId="0" fontId="10" fillId="0" borderId="5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vertical="top" wrapText="1"/>
    </xf>
    <xf numFmtId="0" fontId="10" fillId="2" borderId="1" xfId="0" applyFont="1" applyFill="1" applyBorder="1" applyAlignment="1" applyProtection="1">
      <alignment horizontal="center" vertical="top"/>
    </xf>
    <xf numFmtId="0" fontId="10" fillId="2" borderId="5" xfId="0" applyFont="1" applyFill="1" applyBorder="1" applyAlignment="1" applyProtection="1">
      <alignment horizontal="center" vertical="top"/>
    </xf>
    <xf numFmtId="0" fontId="2" fillId="3" borderId="7" xfId="0" applyFont="1" applyFill="1" applyBorder="1" applyAlignment="1" applyProtection="1">
      <alignment vertical="top" wrapText="1"/>
    </xf>
    <xf numFmtId="0" fontId="2" fillId="3" borderId="12" xfId="0" applyFont="1" applyFill="1" applyBorder="1" applyAlignment="1" applyProtection="1">
      <alignment vertical="top" wrapText="1"/>
    </xf>
    <xf numFmtId="0" fontId="3" fillId="0" borderId="0" xfId="0" applyFont="1" applyAlignment="1" applyProtection="1">
      <alignment horizontal="center" vertical="top" wrapText="1"/>
    </xf>
    <xf numFmtId="0" fontId="3" fillId="0" borderId="1" xfId="0" applyFont="1" applyBorder="1" applyAlignment="1" applyProtection="1">
      <alignment wrapText="1"/>
    </xf>
    <xf numFmtId="0" fontId="3" fillId="2" borderId="1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</xf>
    <xf numFmtId="0" fontId="7" fillId="2" borderId="1" xfId="0" applyFont="1" applyFill="1" applyBorder="1" applyAlignment="1" applyProtection="1">
      <alignment horizontal="center" vertical="top"/>
    </xf>
    <xf numFmtId="0" fontId="2" fillId="0" borderId="1" xfId="0" applyFont="1" applyBorder="1" applyAlignment="1" applyProtection="1">
      <alignment wrapText="1"/>
    </xf>
    <xf numFmtId="0" fontId="5" fillId="2" borderId="1" xfId="0" applyFont="1" applyFill="1" applyBorder="1" applyAlignment="1" applyProtection="1">
      <alignment horizontal="center" vertical="top"/>
    </xf>
    <xf numFmtId="1" fontId="3" fillId="0" borderId="0" xfId="0" applyNumberFormat="1" applyFont="1" applyFill="1" applyAlignment="1" applyProtection="1">
      <alignment horizontal="center"/>
    </xf>
    <xf numFmtId="0" fontId="0" fillId="0" borderId="0" xfId="0" applyProtection="1"/>
    <xf numFmtId="0" fontId="0" fillId="0" borderId="0" xfId="0" applyFill="1" applyProtection="1"/>
    <xf numFmtId="0" fontId="3" fillId="0" borderId="0" xfId="0" applyFont="1" applyFill="1" applyBorder="1" applyProtection="1"/>
    <xf numFmtId="0" fontId="3" fillId="0" borderId="1" xfId="0" applyFont="1" applyFill="1" applyBorder="1" applyAlignment="1" applyProtection="1">
      <alignment vertical="top" wrapText="1"/>
    </xf>
    <xf numFmtId="0" fontId="2" fillId="4" borderId="0" xfId="0" applyFont="1" applyFill="1" applyBorder="1" applyAlignment="1" applyProtection="1">
      <alignment vertical="top" wrapText="1"/>
    </xf>
    <xf numFmtId="0" fontId="3" fillId="0" borderId="0" xfId="0" applyFont="1" applyFill="1" applyAlignment="1" applyProtection="1">
      <alignment vertical="top"/>
    </xf>
    <xf numFmtId="0" fontId="2" fillId="0" borderId="0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vertical="top"/>
    </xf>
    <xf numFmtId="0" fontId="2" fillId="4" borderId="8" xfId="0" applyFont="1" applyFill="1" applyBorder="1" applyAlignment="1" applyProtection="1">
      <alignment vertical="top" wrapText="1"/>
    </xf>
    <xf numFmtId="0" fontId="3" fillId="0" borderId="5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vertical="top" wrapText="1"/>
    </xf>
    <xf numFmtId="0" fontId="3" fillId="0" borderId="5" xfId="0" applyNumberFormat="1" applyFont="1" applyFill="1" applyBorder="1" applyAlignment="1" applyProtection="1">
      <alignment horizontal="center" vertical="top" wrapText="1"/>
    </xf>
    <xf numFmtId="0" fontId="3" fillId="0" borderId="2" xfId="0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8" xfId="0" applyFont="1" applyBorder="1" applyAlignment="1" applyProtection="1">
      <alignment horizontal="center" vertical="top" wrapText="1"/>
    </xf>
    <xf numFmtId="1" fontId="3" fillId="0" borderId="14" xfId="1" applyNumberFormat="1" applyFont="1" applyFill="1" applyBorder="1" applyAlignment="1" applyProtection="1">
      <alignment horizontal="center" vertical="top"/>
    </xf>
    <xf numFmtId="1" fontId="3" fillId="0" borderId="0" xfId="0" applyNumberFormat="1" applyFont="1" applyFill="1" applyBorder="1" applyAlignment="1" applyProtection="1">
      <alignment horizontal="center" vertical="top"/>
    </xf>
    <xf numFmtId="0" fontId="2" fillId="0" borderId="3" xfId="0" applyFont="1" applyFill="1" applyBorder="1" applyAlignment="1" applyProtection="1">
      <alignment horizontal="left" vertical="top" wrapText="1"/>
    </xf>
    <xf numFmtId="0" fontId="2" fillId="0" borderId="11" xfId="0" applyFont="1" applyFill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3" fillId="0" borderId="2" xfId="0" applyFont="1" applyFill="1" applyBorder="1" applyAlignment="1" applyProtection="1">
      <alignment horizontal="center" vertical="top" wrapText="1"/>
    </xf>
    <xf numFmtId="0" fontId="3" fillId="0" borderId="6" xfId="0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 applyProtection="1">
      <alignment horizontal="center" vertical="top"/>
    </xf>
    <xf numFmtId="0" fontId="3" fillId="0" borderId="16" xfId="0" applyFont="1" applyBorder="1" applyAlignment="1" applyProtection="1">
      <alignment horizontal="center" vertical="top" wrapText="1"/>
    </xf>
    <xf numFmtId="0" fontId="2" fillId="3" borderId="8" xfId="0" applyFont="1" applyFill="1" applyBorder="1" applyAlignment="1" applyProtection="1">
      <alignment vertical="top" wrapText="1"/>
    </xf>
    <xf numFmtId="0" fontId="2" fillId="3" borderId="14" xfId="0" applyFont="1" applyFill="1" applyBorder="1" applyAlignment="1" applyProtection="1">
      <alignment vertical="top" wrapText="1"/>
    </xf>
    <xf numFmtId="0" fontId="3" fillId="0" borderId="6" xfId="0" applyFont="1" applyFill="1" applyBorder="1" applyAlignment="1" applyProtection="1">
      <alignment vertical="top" wrapText="1"/>
    </xf>
    <xf numFmtId="0" fontId="3" fillId="0" borderId="5" xfId="0" applyFont="1" applyFill="1" applyBorder="1" applyAlignment="1" applyProtection="1">
      <alignment horizontal="center" vertical="top" wrapText="1"/>
    </xf>
    <xf numFmtId="0" fontId="16" fillId="0" borderId="5" xfId="3" applyFont="1" applyBorder="1" applyAlignment="1" applyProtection="1">
      <alignment vertical="top" wrapText="1"/>
    </xf>
    <xf numFmtId="9" fontId="3" fillId="0" borderId="5" xfId="0" applyNumberFormat="1" applyFont="1" applyFill="1" applyBorder="1" applyAlignment="1" applyProtection="1">
      <alignment horizontal="center" vertical="top" wrapText="1"/>
    </xf>
    <xf numFmtId="1" fontId="3" fillId="0" borderId="5" xfId="0" applyNumberFormat="1" applyFont="1" applyFill="1" applyBorder="1" applyAlignment="1" applyProtection="1">
      <alignment horizontal="center" vertical="top" wrapText="1"/>
    </xf>
    <xf numFmtId="9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4" borderId="3" xfId="0" applyFont="1" applyFill="1" applyBorder="1" applyAlignment="1">
      <alignment vertical="top" wrapText="1"/>
    </xf>
    <xf numFmtId="0" fontId="1" fillId="4" borderId="11" xfId="0" applyFont="1" applyFill="1" applyBorder="1" applyAlignment="1">
      <alignment vertical="top" wrapText="1"/>
    </xf>
    <xf numFmtId="0" fontId="1" fillId="4" borderId="14" xfId="0" applyFont="1" applyFill="1" applyBorder="1" applyAlignment="1">
      <alignment vertical="top" wrapText="1"/>
    </xf>
    <xf numFmtId="0" fontId="1" fillId="4" borderId="0" xfId="0" applyFont="1" applyFill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3" xfId="0" applyBorder="1" applyAlignment="1">
      <alignment horizontal="center" vertical="top" wrapText="1"/>
    </xf>
    <xf numFmtId="1" fontId="0" fillId="0" borderId="11" xfId="1" applyNumberFormat="1" applyFont="1" applyFill="1" applyBorder="1" applyAlignment="1" applyProtection="1">
      <alignment horizontal="center" vertical="top"/>
    </xf>
    <xf numFmtId="1" fontId="0" fillId="0" borderId="4" xfId="1" applyNumberFormat="1" applyFont="1" applyFill="1" applyBorder="1" applyAlignment="1" applyProtection="1">
      <alignment horizontal="center" vertical="top"/>
    </xf>
    <xf numFmtId="0" fontId="0" fillId="0" borderId="14" xfId="0" applyBorder="1" applyAlignment="1">
      <alignment vertical="top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2" fillId="0" borderId="0" xfId="0" applyFont="1" applyFill="1" applyBorder="1" applyAlignment="1" applyProtection="1">
      <alignment vertical="center" wrapText="1"/>
    </xf>
    <xf numFmtId="0" fontId="14" fillId="0" borderId="19" xfId="0" applyFont="1" applyBorder="1" applyAlignment="1">
      <alignment horizontal="center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vertical="top" wrapText="1"/>
    </xf>
    <xf numFmtId="1" fontId="3" fillId="2" borderId="3" xfId="0" applyNumberFormat="1" applyFont="1" applyFill="1" applyBorder="1" applyAlignment="1" applyProtection="1">
      <alignment horizontal="center" vertical="top"/>
    </xf>
    <xf numFmtId="1" fontId="7" fillId="0" borderId="3" xfId="0" applyNumberFormat="1" applyFont="1" applyFill="1" applyBorder="1" applyAlignment="1" applyProtection="1">
      <alignment horizontal="center" vertical="top"/>
    </xf>
    <xf numFmtId="0" fontId="1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top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0" fillId="0" borderId="8" xfId="0" applyFill="1" applyBorder="1" applyAlignment="1">
      <alignment vertical="top" wrapText="1"/>
    </xf>
    <xf numFmtId="9" fontId="6" fillId="5" borderId="9" xfId="1" applyFont="1" applyFill="1" applyBorder="1" applyAlignment="1" applyProtection="1">
      <alignment horizontal="center" vertical="top" wrapText="1"/>
    </xf>
    <xf numFmtId="9" fontId="6" fillId="6" borderId="9" xfId="1" applyFont="1" applyFill="1" applyBorder="1" applyAlignment="1" applyProtection="1">
      <alignment horizontal="center" vertical="top"/>
    </xf>
    <xf numFmtId="9" fontId="7" fillId="6" borderId="9" xfId="1" applyFont="1" applyFill="1" applyBorder="1" applyAlignment="1" applyProtection="1">
      <alignment horizontal="center" vertical="top"/>
      <protection locked="0"/>
    </xf>
    <xf numFmtId="1" fontId="7" fillId="6" borderId="9" xfId="0" applyNumberFormat="1" applyFont="1" applyFill="1" applyBorder="1" applyAlignment="1" applyProtection="1">
      <alignment horizontal="center" vertical="top"/>
      <protection locked="0"/>
    </xf>
    <xf numFmtId="9" fontId="7" fillId="5" borderId="9" xfId="1" applyFont="1" applyFill="1" applyBorder="1" applyAlignment="1" applyProtection="1">
      <alignment horizontal="center" vertical="top"/>
      <protection locked="0"/>
    </xf>
    <xf numFmtId="9" fontId="7" fillId="5" borderId="18" xfId="1" applyFont="1" applyFill="1" applyBorder="1" applyAlignment="1" applyProtection="1">
      <alignment horizontal="center" vertical="top"/>
      <protection locked="0"/>
    </xf>
    <xf numFmtId="0" fontId="7" fillId="5" borderId="9" xfId="0" applyFont="1" applyFill="1" applyBorder="1" applyAlignment="1" applyProtection="1">
      <alignment horizontal="center" vertical="top"/>
      <protection locked="0"/>
    </xf>
    <xf numFmtId="1" fontId="3" fillId="6" borderId="9" xfId="1" applyNumberFormat="1" applyFont="1" applyFill="1" applyBorder="1" applyAlignment="1" applyProtection="1">
      <alignment horizontal="center" vertical="top"/>
      <protection locked="0"/>
    </xf>
    <xf numFmtId="0" fontId="0" fillId="5" borderId="9" xfId="0" applyFill="1" applyBorder="1" applyAlignment="1">
      <alignment horizontal="center" vertical="top" wrapText="1"/>
    </xf>
    <xf numFmtId="0" fontId="3" fillId="6" borderId="9" xfId="1" applyNumberFormat="1" applyFont="1" applyFill="1" applyBorder="1" applyAlignment="1">
      <alignment horizontal="center" vertical="center" wrapText="1"/>
    </xf>
    <xf numFmtId="1" fontId="7" fillId="7" borderId="9" xfId="0" applyNumberFormat="1" applyFont="1" applyFill="1" applyBorder="1" applyAlignment="1" applyProtection="1">
      <alignment horizontal="center" vertical="top"/>
      <protection locked="0"/>
    </xf>
    <xf numFmtId="1" fontId="3" fillId="6" borderId="15" xfId="1" applyNumberFormat="1" applyFont="1" applyFill="1" applyBorder="1" applyAlignment="1" applyProtection="1">
      <alignment horizontal="center" vertical="top"/>
    </xf>
    <xf numFmtId="9" fontId="11" fillId="0" borderId="3" xfId="0" applyNumberFormat="1" applyFont="1" applyFill="1" applyBorder="1" applyAlignment="1" applyProtection="1">
      <alignment horizontal="center" vertical="top"/>
    </xf>
    <xf numFmtId="1" fontId="7" fillId="6" borderId="9" xfId="1" applyNumberFormat="1" applyFont="1" applyFill="1" applyBorder="1" applyAlignment="1" applyProtection="1">
      <alignment horizontal="center" vertical="top"/>
      <protection locked="0"/>
    </xf>
    <xf numFmtId="1" fontId="7" fillId="0" borderId="5" xfId="0" applyNumberFormat="1" applyFont="1" applyFill="1" applyBorder="1" applyAlignment="1" applyProtection="1">
      <alignment horizontal="center" vertical="top"/>
      <protection locked="0"/>
    </xf>
    <xf numFmtId="1" fontId="3" fillId="6" borderId="10" xfId="1" applyNumberFormat="1" applyFont="1" applyFill="1" applyBorder="1" applyAlignment="1" applyProtection="1">
      <alignment horizontal="center" vertical="top"/>
      <protection locked="0"/>
    </xf>
    <xf numFmtId="1" fontId="7" fillId="0" borderId="5" xfId="0" applyNumberFormat="1" applyFont="1" applyFill="1" applyBorder="1" applyAlignment="1" applyProtection="1">
      <alignment horizontal="center" vertical="top"/>
    </xf>
    <xf numFmtId="1" fontId="7" fillId="7" borderId="1" xfId="0" applyNumberFormat="1" applyFont="1" applyFill="1" applyBorder="1" applyAlignment="1" applyProtection="1">
      <alignment horizontal="center" vertical="top"/>
      <protection locked="0"/>
    </xf>
    <xf numFmtId="0" fontId="3" fillId="0" borderId="8" xfId="0" applyNumberFormat="1" applyFont="1" applyFill="1" applyBorder="1" applyAlignment="1" applyProtection="1">
      <alignment horizontal="center" vertical="top" wrapText="1"/>
    </xf>
    <xf numFmtId="0" fontId="14" fillId="0" borderId="12" xfId="0" applyFont="1" applyBorder="1" applyAlignment="1">
      <alignment horizontal="center" vertical="center" wrapText="1"/>
    </xf>
    <xf numFmtId="0" fontId="0" fillId="6" borderId="9" xfId="1" applyNumberFormat="1" applyFont="1" applyFill="1" applyBorder="1" applyAlignment="1">
      <alignment horizontal="center" vertical="center" wrapText="1"/>
    </xf>
    <xf numFmtId="9" fontId="3" fillId="0" borderId="15" xfId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" fontId="3" fillId="5" borderId="9" xfId="1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1" fillId="6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/>
    </xf>
    <xf numFmtId="0" fontId="3" fillId="0" borderId="1" xfId="0" applyFont="1" applyFill="1" applyBorder="1" applyAlignment="1" applyProtection="1">
      <alignment horizontal="left" vertical="top" wrapText="1"/>
    </xf>
    <xf numFmtId="1" fontId="3" fillId="0" borderId="6" xfId="1" applyNumberFormat="1" applyFont="1" applyFill="1" applyBorder="1" applyAlignment="1" applyProtection="1">
      <alignment horizontal="center" vertical="top"/>
    </xf>
    <xf numFmtId="0" fontId="3" fillId="0" borderId="2" xfId="0" applyFont="1" applyFill="1" applyBorder="1" applyAlignment="1" applyProtection="1">
      <alignment horizontal="center" vertical="top" wrapText="1"/>
    </xf>
    <xf numFmtId="0" fontId="2" fillId="4" borderId="7" xfId="0" applyFont="1" applyFill="1" applyBorder="1" applyAlignment="1" applyProtection="1">
      <alignment vertical="top" wrapText="1"/>
    </xf>
    <xf numFmtId="0" fontId="2" fillId="4" borderId="13" xfId="0" applyFont="1" applyFill="1" applyBorder="1" applyAlignment="1" applyProtection="1">
      <alignment vertical="top" wrapText="1"/>
    </xf>
    <xf numFmtId="0" fontId="0" fillId="0" borderId="0" xfId="0" applyFill="1" applyAlignment="1">
      <alignment wrapText="1"/>
    </xf>
    <xf numFmtId="164" fontId="7" fillId="0" borderId="10" xfId="2" applyNumberFormat="1" applyFont="1" applyFill="1" applyBorder="1" applyAlignment="1" applyProtection="1">
      <alignment horizontal="center" vertical="center"/>
      <protection locked="0"/>
    </xf>
    <xf numFmtId="164" fontId="7" fillId="5" borderId="10" xfId="2" applyNumberFormat="1" applyFont="1" applyFill="1" applyBorder="1" applyAlignment="1" applyProtection="1">
      <alignment vertical="center"/>
      <protection locked="0"/>
    </xf>
    <xf numFmtId="164" fontId="7" fillId="6" borderId="10" xfId="2" applyNumberFormat="1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top" wrapText="1"/>
    </xf>
    <xf numFmtId="0" fontId="14" fillId="0" borderId="0" xfId="0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vertical="top" wrapText="1"/>
    </xf>
    <xf numFmtId="0" fontId="3" fillId="0" borderId="2" xfId="0" applyNumberFormat="1" applyFont="1" applyFill="1" applyBorder="1" applyAlignment="1" applyProtection="1">
      <alignment vertical="top" wrapText="1"/>
    </xf>
    <xf numFmtId="1" fontId="3" fillId="0" borderId="2" xfId="1" applyNumberFormat="1" applyFont="1" applyFill="1" applyBorder="1" applyAlignment="1" applyProtection="1">
      <alignment vertical="top"/>
    </xf>
    <xf numFmtId="9" fontId="10" fillId="0" borderId="2" xfId="1" applyFont="1" applyBorder="1" applyAlignment="1" applyProtection="1">
      <alignment horizontal="center" vertical="top"/>
    </xf>
    <xf numFmtId="1" fontId="3" fillId="6" borderId="20" xfId="1" applyNumberFormat="1" applyFont="1" applyFill="1" applyBorder="1" applyAlignment="1" applyProtection="1">
      <alignment horizontal="center" vertical="top"/>
      <protection locked="0"/>
    </xf>
    <xf numFmtId="9" fontId="13" fillId="0" borderId="1" xfId="1" applyFont="1" applyBorder="1" applyAlignment="1" applyProtection="1">
      <alignment vertical="top"/>
    </xf>
    <xf numFmtId="0" fontId="14" fillId="0" borderId="6" xfId="0" applyNumberFormat="1" applyFont="1" applyFill="1" applyBorder="1" applyAlignment="1" applyProtection="1">
      <alignment horizontal="center" vertical="top" wrapText="1"/>
    </xf>
    <xf numFmtId="9" fontId="10" fillId="0" borderId="6" xfId="1" applyFont="1" applyFill="1" applyBorder="1" applyAlignment="1" applyProtection="1">
      <alignment horizontal="center" vertical="top"/>
    </xf>
    <xf numFmtId="9" fontId="7" fillId="0" borderId="16" xfId="1" applyFont="1" applyFill="1" applyBorder="1" applyAlignment="1" applyProtection="1">
      <alignment horizontal="center" vertical="top"/>
    </xf>
    <xf numFmtId="1" fontId="3" fillId="6" borderId="18" xfId="1" applyNumberFormat="1" applyFont="1" applyFill="1" applyBorder="1" applyAlignment="1" applyProtection="1">
      <alignment horizontal="center" vertical="top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6" borderId="9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9" fontId="0" fillId="0" borderId="1" xfId="1" applyFont="1" applyBorder="1" applyAlignment="1">
      <alignment horizontal="center" vertical="top"/>
    </xf>
    <xf numFmtId="1" fontId="8" fillId="0" borderId="1" xfId="1" applyNumberFormat="1" applyFont="1" applyFill="1" applyBorder="1" applyAlignment="1" applyProtection="1">
      <alignment horizontal="center" vertical="top"/>
    </xf>
    <xf numFmtId="9" fontId="0" fillId="0" borderId="1" xfId="1" applyFont="1" applyBorder="1" applyAlignment="1">
      <alignment horizontal="center" vertical="top" wrapText="1"/>
    </xf>
    <xf numFmtId="0" fontId="3" fillId="0" borderId="2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left" vertical="top" wrapText="1"/>
    </xf>
    <xf numFmtId="0" fontId="3" fillId="0" borderId="2" xfId="0" applyFont="1" applyFill="1" applyBorder="1" applyAlignment="1" applyProtection="1">
      <alignment horizontal="left" vertical="top" wrapText="1"/>
    </xf>
    <xf numFmtId="0" fontId="3" fillId="0" borderId="5" xfId="0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horizontal="center" vertical="top" wrapText="1"/>
    </xf>
    <xf numFmtId="0" fontId="3" fillId="0" borderId="5" xfId="0" applyNumberFormat="1" applyFont="1" applyFill="1" applyBorder="1" applyAlignment="1" applyProtection="1">
      <alignment horizontal="center" vertical="top" wrapText="1"/>
    </xf>
    <xf numFmtId="0" fontId="10" fillId="0" borderId="1" xfId="0" applyFont="1" applyBorder="1" applyAlignment="1" applyProtection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9" fontId="3" fillId="0" borderId="1" xfId="0" applyNumberFormat="1" applyFont="1" applyBorder="1" applyAlignment="1">
      <alignment horizontal="center" vertical="top" wrapText="1"/>
    </xf>
    <xf numFmtId="9" fontId="3" fillId="0" borderId="2" xfId="0" applyNumberFormat="1" applyFont="1" applyBorder="1" applyAlignment="1">
      <alignment horizontal="center" vertical="top" wrapText="1"/>
    </xf>
    <xf numFmtId="9" fontId="3" fillId="0" borderId="5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1" fontId="3" fillId="0" borderId="6" xfId="1" applyNumberFormat="1" applyFont="1" applyFill="1" applyBorder="1" applyAlignment="1" applyProtection="1">
      <alignment horizontal="center" vertical="top"/>
    </xf>
    <xf numFmtId="1" fontId="3" fillId="0" borderId="5" xfId="1" applyNumberFormat="1" applyFont="1" applyFill="1" applyBorder="1" applyAlignment="1" applyProtection="1">
      <alignment horizontal="center" vertical="top"/>
    </xf>
    <xf numFmtId="9" fontId="13" fillId="0" borderId="2" xfId="1" applyFont="1" applyBorder="1" applyAlignment="1" applyProtection="1">
      <alignment horizontal="center" vertical="top"/>
    </xf>
    <xf numFmtId="9" fontId="13" fillId="0" borderId="6" xfId="1" applyFont="1" applyBorder="1" applyAlignment="1" applyProtection="1">
      <alignment horizontal="center" vertical="top"/>
    </xf>
    <xf numFmtId="0" fontId="2" fillId="2" borderId="2" xfId="0" applyFont="1" applyFill="1" applyBorder="1" applyAlignment="1" applyProtection="1">
      <alignment horizontal="center" vertical="center" wrapText="1"/>
    </xf>
    <xf numFmtId="1" fontId="8" fillId="0" borderId="5" xfId="1" applyNumberFormat="1" applyFont="1" applyFill="1" applyBorder="1" applyAlignment="1" applyProtection="1">
      <alignment horizontal="center" vertical="top"/>
    </xf>
    <xf numFmtId="1" fontId="8" fillId="0" borderId="2" xfId="1" applyNumberFormat="1" applyFont="1" applyFill="1" applyBorder="1" applyAlignment="1" applyProtection="1">
      <alignment horizontal="center" vertical="top"/>
    </xf>
    <xf numFmtId="9" fontId="13" fillId="0" borderId="5" xfId="1" applyFont="1" applyBorder="1" applyAlignment="1" applyProtection="1">
      <alignment horizontal="center" vertical="top"/>
    </xf>
    <xf numFmtId="0" fontId="3" fillId="0" borderId="2" xfId="0" applyFont="1" applyBorder="1" applyAlignment="1" applyProtection="1">
      <alignment horizontal="center" vertical="top" wrapText="1"/>
    </xf>
    <xf numFmtId="0" fontId="3" fillId="0" borderId="5" xfId="0" applyFont="1" applyBorder="1" applyAlignment="1" applyProtection="1">
      <alignment horizontal="center" vertical="top" wrapText="1"/>
    </xf>
    <xf numFmtId="9" fontId="3" fillId="0" borderId="2" xfId="0" applyNumberFormat="1" applyFont="1" applyBorder="1" applyAlignment="1" applyProtection="1">
      <alignment horizontal="center" vertical="top" wrapText="1"/>
    </xf>
    <xf numFmtId="9" fontId="3" fillId="0" borderId="5" xfId="0" applyNumberFormat="1" applyFont="1" applyBorder="1" applyAlignment="1" applyProtection="1">
      <alignment horizontal="center" vertical="top" wrapText="1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office.com/g/Usy9Q5zMH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147FA-2059-4D3A-B1D6-DB210062F0D3}">
  <dimension ref="A1:B26"/>
  <sheetViews>
    <sheetView workbookViewId="0">
      <selection activeCell="B12" sqref="B12"/>
    </sheetView>
  </sheetViews>
  <sheetFormatPr defaultRowHeight="14.5" x14ac:dyDescent="0.35"/>
  <cols>
    <col min="1" max="1" width="33.54296875" bestFit="1" customWidth="1"/>
    <col min="2" max="2" width="127.54296875" bestFit="1" customWidth="1"/>
  </cols>
  <sheetData>
    <row r="1" spans="1:2" x14ac:dyDescent="0.35">
      <c r="A1" s="3" t="s">
        <v>91</v>
      </c>
      <c r="B1" s="5"/>
    </row>
    <row r="2" spans="1:2" s="1" customFormat="1" ht="29" x14ac:dyDescent="0.35">
      <c r="A2" s="169" t="s">
        <v>92</v>
      </c>
      <c r="B2" s="170" t="s">
        <v>87</v>
      </c>
    </row>
    <row r="3" spans="1:2" s="1" customFormat="1" ht="29" x14ac:dyDescent="0.35">
      <c r="A3" s="171" t="s">
        <v>88</v>
      </c>
      <c r="B3" s="170" t="s">
        <v>115</v>
      </c>
    </row>
    <row r="4" spans="1:2" x14ac:dyDescent="0.35">
      <c r="A4" s="172" t="s">
        <v>89</v>
      </c>
      <c r="B4" s="1" t="s">
        <v>90</v>
      </c>
    </row>
    <row r="5" spans="1:2" x14ac:dyDescent="0.35">
      <c r="A5" s="2"/>
      <c r="B5" s="1"/>
    </row>
    <row r="6" spans="1:2" x14ac:dyDescent="0.35">
      <c r="A6" s="2"/>
      <c r="B6" s="1"/>
    </row>
    <row r="7" spans="1:2" s="1" customFormat="1" x14ac:dyDescent="0.35">
      <c r="A7" s="2"/>
    </row>
    <row r="8" spans="1:2" s="1" customFormat="1" x14ac:dyDescent="0.35">
      <c r="A8" s="2"/>
    </row>
    <row r="9" spans="1:2" s="1" customFormat="1" x14ac:dyDescent="0.35">
      <c r="A9" s="2"/>
    </row>
    <row r="10" spans="1:2" s="1" customFormat="1" x14ac:dyDescent="0.35">
      <c r="A10" s="2"/>
    </row>
    <row r="11" spans="1:2" s="1" customFormat="1" x14ac:dyDescent="0.35">
      <c r="A11" s="2"/>
    </row>
    <row r="12" spans="1:2" s="1" customFormat="1" x14ac:dyDescent="0.35">
      <c r="A12" s="2"/>
    </row>
    <row r="13" spans="1:2" s="1" customFormat="1" x14ac:dyDescent="0.35">
      <c r="A13" s="2"/>
    </row>
    <row r="14" spans="1:2" s="1" customFormat="1" x14ac:dyDescent="0.35">
      <c r="A14" s="2"/>
    </row>
    <row r="15" spans="1:2" s="1" customFormat="1" x14ac:dyDescent="0.35">
      <c r="A15" s="2"/>
    </row>
    <row r="16" spans="1:2" s="1" customFormat="1" x14ac:dyDescent="0.35">
      <c r="A16" s="2"/>
    </row>
    <row r="17" spans="1:2" s="1" customFormat="1" x14ac:dyDescent="0.35">
      <c r="A17" s="2"/>
    </row>
    <row r="18" spans="1:2" s="1" customFormat="1" x14ac:dyDescent="0.35">
      <c r="A18" s="2"/>
    </row>
    <row r="19" spans="1:2" s="1" customFormat="1" x14ac:dyDescent="0.35">
      <c r="A19" s="2"/>
    </row>
    <row r="20" spans="1:2" s="1" customFormat="1" x14ac:dyDescent="0.35">
      <c r="A20" s="2"/>
    </row>
    <row r="21" spans="1:2" s="1" customFormat="1" x14ac:dyDescent="0.35">
      <c r="A21" s="2"/>
    </row>
    <row r="22" spans="1:2" x14ac:dyDescent="0.35">
      <c r="A22" s="2"/>
      <c r="B22" s="1"/>
    </row>
    <row r="26" spans="1:2" x14ac:dyDescent="0.35">
      <c r="A26" s="1"/>
      <c r="B26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0"/>
  <sheetViews>
    <sheetView tabSelected="1" showWhiteSpace="0" zoomScale="90" zoomScaleNormal="90" zoomScalePageLayoutView="80" workbookViewId="0">
      <pane ySplit="1" topLeftCell="A2" activePane="bottomLeft" state="frozen"/>
      <selection pane="bottomLeft" activeCell="J37" sqref="J37"/>
    </sheetView>
  </sheetViews>
  <sheetFormatPr defaultColWidth="9.1796875" defaultRowHeight="13" x14ac:dyDescent="0.3"/>
  <cols>
    <col min="1" max="1" width="42.26953125" style="21" customWidth="1"/>
    <col min="2" max="2" width="29" style="21" customWidth="1"/>
    <col min="3" max="3" width="15.7265625" style="19" customWidth="1"/>
    <col min="4" max="5" width="15.7265625" style="20" customWidth="1"/>
    <col min="6" max="6" width="9.1796875" style="21" customWidth="1"/>
    <col min="7" max="9" width="10.81640625" style="22" customWidth="1"/>
    <col min="10" max="10" width="10.81640625" style="37" customWidth="1"/>
    <col min="11" max="15" width="11.26953125" style="37" customWidth="1"/>
    <col min="16" max="18" width="11.26953125" style="42" customWidth="1"/>
    <col min="19" max="16384" width="9.1796875" style="37"/>
  </cols>
  <sheetData>
    <row r="1" spans="1:18" ht="52" x14ac:dyDescent="0.3">
      <c r="A1" s="88" t="s">
        <v>0</v>
      </c>
      <c r="B1" s="88" t="s">
        <v>1</v>
      </c>
      <c r="C1" s="13" t="s">
        <v>2</v>
      </c>
      <c r="D1" s="88" t="s">
        <v>3</v>
      </c>
      <c r="E1" s="88" t="s">
        <v>4</v>
      </c>
      <c r="F1" s="88" t="s">
        <v>5</v>
      </c>
      <c r="G1" s="36" t="s">
        <v>6</v>
      </c>
      <c r="H1" s="14" t="s">
        <v>7</v>
      </c>
      <c r="I1" s="36" t="s">
        <v>8</v>
      </c>
      <c r="J1" s="14" t="s">
        <v>9</v>
      </c>
      <c r="K1" s="222" t="s">
        <v>10</v>
      </c>
      <c r="L1" s="222"/>
      <c r="M1" s="142"/>
      <c r="N1" s="216" t="s">
        <v>8</v>
      </c>
      <c r="O1" s="217"/>
      <c r="P1" s="130"/>
      <c r="Q1" s="130"/>
      <c r="R1" s="130"/>
    </row>
    <row r="2" spans="1:18" ht="15" thickBot="1" x14ac:dyDescent="0.35">
      <c r="A2" s="118" t="s">
        <v>12</v>
      </c>
      <c r="B2" s="119"/>
      <c r="C2" s="120"/>
      <c r="D2" s="120"/>
      <c r="E2" s="120"/>
      <c r="F2" s="120"/>
      <c r="G2" s="120"/>
      <c r="H2" s="120"/>
      <c r="I2" s="121"/>
      <c r="J2" s="120"/>
      <c r="K2" s="128"/>
      <c r="L2" s="128"/>
      <c r="M2" s="128"/>
      <c r="N2" s="128"/>
      <c r="O2" s="128"/>
      <c r="P2" s="128"/>
      <c r="Q2" s="128"/>
      <c r="R2" s="128"/>
    </row>
    <row r="3" spans="1:18" ht="29.5" thickBot="1" x14ac:dyDescent="0.35">
      <c r="A3" s="122" t="s">
        <v>56</v>
      </c>
      <c r="B3" s="144" t="s">
        <v>93</v>
      </c>
      <c r="C3" s="138">
        <v>0.05</v>
      </c>
      <c r="D3" s="117" t="s">
        <v>57</v>
      </c>
      <c r="E3" s="117" t="s">
        <v>58</v>
      </c>
      <c r="F3" s="124">
        <v>10</v>
      </c>
      <c r="G3" s="145"/>
      <c r="H3" s="125">
        <f>IF(G3&lt;=C3,F3,IF(G3&gt;0.1,0,5))</f>
        <v>10</v>
      </c>
      <c r="I3" s="146"/>
      <c r="J3" s="126">
        <f>IF(I3&lt;=C3,F3,IF(I3&gt;0.1,0,5))</f>
        <v>10</v>
      </c>
      <c r="K3" s="128"/>
      <c r="L3" s="128"/>
      <c r="M3" s="128"/>
      <c r="N3" s="128"/>
      <c r="O3" s="128"/>
      <c r="P3" s="128"/>
      <c r="Q3" s="128"/>
      <c r="R3" s="128"/>
    </row>
    <row r="4" spans="1:18" ht="29.5" thickBot="1" x14ac:dyDescent="0.35">
      <c r="A4" s="123" t="s">
        <v>59</v>
      </c>
      <c r="B4" s="127" t="s">
        <v>94</v>
      </c>
      <c r="C4" s="116">
        <v>0.1</v>
      </c>
      <c r="D4" s="117" t="s">
        <v>60</v>
      </c>
      <c r="E4" s="117" t="s">
        <v>61</v>
      </c>
      <c r="F4" s="124">
        <v>10</v>
      </c>
      <c r="G4" s="145"/>
      <c r="H4" s="125">
        <f>IF(G4&lt;=C4,F4,IF(G4&gt;0.15,0,5))</f>
        <v>10</v>
      </c>
      <c r="I4" s="146"/>
      <c r="J4" s="126">
        <f>IF(I4&lt;=C4,F4,IF(I4&gt;0.15,0,5))</f>
        <v>10</v>
      </c>
      <c r="K4" s="128"/>
      <c r="L4" s="128"/>
      <c r="M4" s="128"/>
      <c r="N4" s="128"/>
      <c r="O4" s="128"/>
      <c r="P4" s="128"/>
      <c r="Q4" s="128"/>
      <c r="R4" s="128"/>
    </row>
    <row r="5" spans="1:18" ht="29.5" thickBot="1" x14ac:dyDescent="0.35">
      <c r="A5" s="123" t="s">
        <v>62</v>
      </c>
      <c r="B5" s="127" t="s">
        <v>95</v>
      </c>
      <c r="C5" s="116">
        <v>0.05</v>
      </c>
      <c r="D5" s="117" t="s">
        <v>57</v>
      </c>
      <c r="E5" s="117" t="s">
        <v>58</v>
      </c>
      <c r="F5" s="124">
        <v>10</v>
      </c>
      <c r="G5" s="145"/>
      <c r="H5" s="125">
        <f>IF(G5&lt;=C5,F5,IF(G5&gt;0.1,0,5))</f>
        <v>10</v>
      </c>
      <c r="I5" s="146"/>
      <c r="J5" s="126">
        <f>IF(I5&lt;=C5,F5,IF(I5&gt;0.1,0,5))</f>
        <v>10</v>
      </c>
      <c r="K5" s="128"/>
      <c r="L5" s="128"/>
      <c r="M5" s="128"/>
      <c r="N5" s="128"/>
      <c r="O5" s="128"/>
      <c r="P5" s="128"/>
      <c r="Q5" s="128"/>
      <c r="R5" s="128"/>
    </row>
    <row r="6" spans="1:18" ht="13.5" customHeight="1" x14ac:dyDescent="0.3">
      <c r="A6" s="38" t="s">
        <v>11</v>
      </c>
      <c r="B6" s="39"/>
      <c r="C6" s="39"/>
      <c r="D6" s="39"/>
      <c r="E6" s="39"/>
      <c r="F6" s="39"/>
      <c r="G6" s="39"/>
      <c r="H6" s="39"/>
      <c r="I6" s="110"/>
      <c r="J6" s="39"/>
      <c r="K6" s="83"/>
      <c r="L6" s="83"/>
      <c r="M6" s="83"/>
      <c r="N6" s="83"/>
      <c r="O6" s="83"/>
      <c r="P6" s="83"/>
      <c r="Q6" s="83"/>
      <c r="R6" s="83"/>
    </row>
    <row r="7" spans="1:18" ht="13.5" customHeight="1" thickBot="1" x14ac:dyDescent="0.35">
      <c r="A7" s="48" t="s">
        <v>13</v>
      </c>
      <c r="B7" s="49"/>
      <c r="C7" s="25"/>
      <c r="D7" s="24"/>
      <c r="E7" s="24"/>
      <c r="F7" s="26"/>
      <c r="G7" s="50"/>
      <c r="H7" s="8"/>
      <c r="I7" s="50"/>
      <c r="J7" s="8"/>
      <c r="K7" s="79"/>
      <c r="L7" s="79"/>
      <c r="M7" s="79"/>
      <c r="N7" s="79"/>
      <c r="O7" s="79"/>
      <c r="P7" s="79"/>
      <c r="Q7" s="79"/>
      <c r="R7" s="79"/>
    </row>
    <row r="8" spans="1:18" ht="26.5" thickBot="1" x14ac:dyDescent="0.35">
      <c r="A8" s="47" t="s">
        <v>69</v>
      </c>
      <c r="B8" s="43" t="s">
        <v>96</v>
      </c>
      <c r="C8" s="114">
        <v>0.2</v>
      </c>
      <c r="D8" s="112" t="s">
        <v>14</v>
      </c>
      <c r="E8" s="112" t="s">
        <v>15</v>
      </c>
      <c r="F8" s="93">
        <v>10</v>
      </c>
      <c r="G8" s="149"/>
      <c r="H8" s="94">
        <f>IF(G8&gt;=C8,F8,IF(G8&lt;0.18,0,5))</f>
        <v>0</v>
      </c>
      <c r="I8" s="147"/>
      <c r="J8" s="32">
        <f>IF(I8&gt;=C8,F8,IF(I8&lt;0.18,0,5))</f>
        <v>0</v>
      </c>
      <c r="K8" s="79"/>
      <c r="L8" s="79"/>
      <c r="M8" s="79"/>
      <c r="N8" s="79"/>
      <c r="O8" s="79"/>
      <c r="P8" s="79"/>
      <c r="Q8" s="79"/>
      <c r="R8" s="79"/>
    </row>
    <row r="9" spans="1:18" ht="26.5" thickBot="1" x14ac:dyDescent="0.35">
      <c r="A9" s="47" t="s">
        <v>70</v>
      </c>
      <c r="B9" s="47" t="s">
        <v>97</v>
      </c>
      <c r="C9" s="114">
        <v>0.1</v>
      </c>
      <c r="D9" s="112" t="s">
        <v>49</v>
      </c>
      <c r="E9" s="112" t="s">
        <v>50</v>
      </c>
      <c r="F9" s="33">
        <v>10</v>
      </c>
      <c r="G9" s="150"/>
      <c r="H9" s="94">
        <f>IF(G9&gt;=C9,F9,IF(G9&lt;0.07,0,5))</f>
        <v>0</v>
      </c>
      <c r="I9" s="147"/>
      <c r="J9" s="32">
        <f>IF(I9&gt;=C9,F9,IF(I9&lt;0.02,0,5))</f>
        <v>0</v>
      </c>
      <c r="K9" s="79"/>
      <c r="L9" s="79"/>
      <c r="M9" s="79"/>
      <c r="N9" s="79"/>
      <c r="O9" s="79"/>
      <c r="P9" s="79"/>
      <c r="Q9" s="79"/>
      <c r="R9" s="79"/>
    </row>
    <row r="10" spans="1:18" s="42" customFormat="1" ht="13.5" customHeight="1" thickBot="1" x14ac:dyDescent="0.35">
      <c r="A10" s="96" t="s">
        <v>16</v>
      </c>
      <c r="B10" s="97"/>
      <c r="C10" s="97"/>
      <c r="D10" s="97"/>
      <c r="E10" s="97"/>
      <c r="F10" s="97"/>
      <c r="G10" s="40"/>
      <c r="H10" s="97"/>
      <c r="I10" s="40"/>
      <c r="J10" s="97"/>
      <c r="K10" s="41"/>
      <c r="L10" s="41"/>
      <c r="M10" s="41"/>
      <c r="N10" s="41"/>
      <c r="O10" s="41"/>
      <c r="P10" s="41"/>
      <c r="Q10" s="41"/>
      <c r="R10" s="41"/>
    </row>
    <row r="11" spans="1:18" ht="26.5" thickBot="1" x14ac:dyDescent="0.35">
      <c r="A11" s="43" t="s">
        <v>71</v>
      </c>
      <c r="B11" s="87" t="s">
        <v>98</v>
      </c>
      <c r="C11" s="115" t="s">
        <v>52</v>
      </c>
      <c r="D11" s="112" t="s">
        <v>53</v>
      </c>
      <c r="E11" s="112" t="s">
        <v>51</v>
      </c>
      <c r="F11" s="33">
        <v>10</v>
      </c>
      <c r="G11" s="151"/>
      <c r="H11" s="94">
        <f>IF(G11&lt;=C11,F11,IF(G11&gt;75,0,5))</f>
        <v>10</v>
      </c>
      <c r="I11" s="148"/>
      <c r="J11" s="94">
        <f>IF(I11&lt;=C11,F11,IF(I11&gt;90,0,5))</f>
        <v>10</v>
      </c>
      <c r="K11" s="79"/>
      <c r="L11" s="79"/>
      <c r="M11" s="79"/>
      <c r="N11" s="79"/>
      <c r="O11" s="79"/>
      <c r="P11" s="79"/>
      <c r="Q11" s="79"/>
      <c r="R11" s="79"/>
    </row>
    <row r="12" spans="1:18" ht="13.5" customHeight="1" thickBot="1" x14ac:dyDescent="0.35">
      <c r="A12" s="44" t="s">
        <v>19</v>
      </c>
      <c r="B12" s="45"/>
      <c r="C12" s="23"/>
      <c r="D12" s="24"/>
      <c r="E12" s="24"/>
      <c r="F12" s="24"/>
      <c r="G12" s="46"/>
      <c r="H12" s="7"/>
      <c r="I12" s="95"/>
      <c r="J12" s="7"/>
      <c r="K12" s="79"/>
      <c r="L12" s="79"/>
      <c r="M12" s="79"/>
      <c r="N12" s="79"/>
      <c r="O12" s="79"/>
      <c r="P12" s="79"/>
      <c r="Q12" s="79"/>
      <c r="R12" s="79"/>
    </row>
    <row r="13" spans="1:18" ht="55.5" customHeight="1" thickBot="1" x14ac:dyDescent="0.35">
      <c r="A13" s="47" t="s">
        <v>72</v>
      </c>
      <c r="B13" s="89" t="s">
        <v>99</v>
      </c>
      <c r="C13" s="116">
        <v>0.8</v>
      </c>
      <c r="D13" s="117" t="s">
        <v>54</v>
      </c>
      <c r="E13" s="117" t="s">
        <v>55</v>
      </c>
      <c r="F13" s="93">
        <v>10</v>
      </c>
      <c r="G13" s="149"/>
      <c r="H13" s="94">
        <f>IF(G13&gt;=C13,F13,IF(G13&lt;0.7,0,5))</f>
        <v>0</v>
      </c>
      <c r="I13" s="147"/>
      <c r="J13" s="32">
        <f>IF(I13&gt;=C13,F13,IF(I13&lt;0.75,0,5))</f>
        <v>0</v>
      </c>
      <c r="K13" s="79"/>
      <c r="L13" s="79"/>
      <c r="M13" s="79"/>
      <c r="N13" s="79"/>
      <c r="O13" s="79"/>
      <c r="P13" s="79"/>
      <c r="Q13" s="79"/>
      <c r="R13" s="79"/>
    </row>
    <row r="14" spans="1:18" s="77" customFormat="1" ht="47.25" customHeight="1" thickBot="1" x14ac:dyDescent="0.4">
      <c r="A14" s="55" t="s">
        <v>100</v>
      </c>
      <c r="B14" s="54" t="s">
        <v>83</v>
      </c>
      <c r="C14" s="34">
        <v>0.5</v>
      </c>
      <c r="D14" s="91" t="s">
        <v>17</v>
      </c>
      <c r="E14" s="91" t="s">
        <v>18</v>
      </c>
      <c r="F14" s="35">
        <v>15</v>
      </c>
      <c r="G14" s="149"/>
      <c r="H14" s="8">
        <f>IF(G14&gt;=C14,F14,IF(G14&lt;1,0))</f>
        <v>0</v>
      </c>
      <c r="I14" s="147"/>
      <c r="J14" s="30">
        <f>IF(I14&gt;=C14,F14,IF(I14&lt;1,0))</f>
        <v>0</v>
      </c>
      <c r="K14" s="79"/>
      <c r="L14" s="79"/>
      <c r="M14" s="79"/>
      <c r="N14" s="129"/>
      <c r="O14" s="129"/>
      <c r="P14" s="129"/>
      <c r="Q14" s="129"/>
      <c r="R14" s="129"/>
    </row>
    <row r="15" spans="1:18" ht="13.5" customHeight="1" thickBot="1" x14ac:dyDescent="0.35">
      <c r="A15" s="176" t="s">
        <v>20</v>
      </c>
      <c r="B15" s="177"/>
      <c r="C15" s="177"/>
      <c r="D15" s="177"/>
      <c r="E15" s="177"/>
      <c r="F15" s="177"/>
      <c r="G15" s="81"/>
      <c r="H15" s="177"/>
      <c r="I15" s="81"/>
      <c r="J15" s="177"/>
      <c r="K15" s="83"/>
      <c r="L15" s="83"/>
      <c r="M15" s="83"/>
      <c r="N15" s="83"/>
      <c r="O15" s="83"/>
      <c r="P15" s="83"/>
      <c r="Q15" s="83"/>
      <c r="R15" s="83"/>
    </row>
    <row r="16" spans="1:18" ht="29" customHeight="1" thickBot="1" x14ac:dyDescent="0.35">
      <c r="A16" s="173" t="s">
        <v>108</v>
      </c>
      <c r="B16" s="197" t="s">
        <v>84</v>
      </c>
      <c r="C16" s="194" t="s">
        <v>109</v>
      </c>
      <c r="D16" s="194" t="s">
        <v>110</v>
      </c>
      <c r="E16" s="194" t="s">
        <v>111</v>
      </c>
      <c r="F16" s="194">
        <v>10</v>
      </c>
      <c r="G16" s="194" t="s">
        <v>21</v>
      </c>
      <c r="H16" s="194" t="s">
        <v>21</v>
      </c>
      <c r="I16" s="195" t="s">
        <v>21</v>
      </c>
      <c r="J16" s="196"/>
      <c r="K16" s="83"/>
      <c r="L16" s="83"/>
      <c r="M16" s="83"/>
      <c r="N16" s="83"/>
      <c r="O16" s="83"/>
      <c r="P16" s="83"/>
      <c r="Q16" s="83"/>
      <c r="R16" s="83"/>
    </row>
    <row r="17" spans="1:18" s="42" customFormat="1" ht="82" customHeight="1" thickBot="1" x14ac:dyDescent="0.4">
      <c r="A17" s="178" t="s">
        <v>101</v>
      </c>
      <c r="B17" s="111" t="s">
        <v>107</v>
      </c>
      <c r="C17" s="190" t="s">
        <v>102</v>
      </c>
      <c r="D17" s="190" t="s">
        <v>104</v>
      </c>
      <c r="E17" s="190" t="s">
        <v>103</v>
      </c>
      <c r="F17" s="100">
        <v>10</v>
      </c>
      <c r="G17" s="191" t="s">
        <v>21</v>
      </c>
      <c r="H17" s="174" t="s">
        <v>22</v>
      </c>
      <c r="I17" s="192"/>
      <c r="J17" s="193"/>
      <c r="K17" s="79"/>
      <c r="L17" s="79"/>
      <c r="M17" s="79"/>
      <c r="N17" s="79"/>
      <c r="O17" s="79"/>
      <c r="P17" s="79"/>
      <c r="Q17" s="79"/>
      <c r="R17" s="79"/>
    </row>
    <row r="18" spans="1:18" s="42" customFormat="1" ht="123.75" customHeight="1" thickBot="1" x14ac:dyDescent="0.35">
      <c r="A18" s="80" t="s">
        <v>73</v>
      </c>
      <c r="B18" s="54" t="s">
        <v>86</v>
      </c>
      <c r="C18" s="139" t="s">
        <v>68</v>
      </c>
      <c r="D18" s="140" t="s">
        <v>67</v>
      </c>
      <c r="E18" s="140" t="s">
        <v>66</v>
      </c>
      <c r="F18" s="143">
        <v>10</v>
      </c>
      <c r="G18" s="56" t="s">
        <v>21</v>
      </c>
      <c r="H18" s="27" t="s">
        <v>22</v>
      </c>
      <c r="I18" s="29"/>
      <c r="J18" s="156"/>
      <c r="K18" s="79"/>
      <c r="L18" s="79"/>
      <c r="M18" s="79"/>
      <c r="N18" s="79"/>
      <c r="O18" s="79"/>
      <c r="P18" s="79"/>
      <c r="Q18" s="79"/>
      <c r="R18" s="79"/>
    </row>
    <row r="19" spans="1:18" ht="13.5" customHeight="1" thickBot="1" x14ac:dyDescent="0.35">
      <c r="A19" s="86" t="s">
        <v>23</v>
      </c>
      <c r="B19" s="53"/>
      <c r="C19" s="53">
        <v>10</v>
      </c>
      <c r="D19" s="53">
        <v>5</v>
      </c>
      <c r="E19" s="53">
        <v>0</v>
      </c>
      <c r="F19" s="53"/>
      <c r="G19" s="53"/>
      <c r="H19" s="53"/>
      <c r="I19" s="53"/>
      <c r="J19" s="53"/>
      <c r="K19" s="83"/>
      <c r="L19" s="83"/>
      <c r="M19" s="83"/>
      <c r="N19" s="83"/>
      <c r="O19" s="83"/>
      <c r="P19" s="83"/>
      <c r="Q19" s="83"/>
      <c r="R19" s="83"/>
    </row>
    <row r="20" spans="1:18" s="42" customFormat="1" ht="66" customHeight="1" thickBot="1" x14ac:dyDescent="0.35">
      <c r="A20" s="132" t="s">
        <v>74</v>
      </c>
      <c r="B20" s="54" t="s">
        <v>82</v>
      </c>
      <c r="C20" s="101" t="s">
        <v>24</v>
      </c>
      <c r="D20" s="99" t="s">
        <v>17</v>
      </c>
      <c r="E20" s="102" t="s">
        <v>25</v>
      </c>
      <c r="F20" s="143">
        <v>10</v>
      </c>
      <c r="G20" s="56" t="s">
        <v>21</v>
      </c>
      <c r="H20" s="27" t="s">
        <v>22</v>
      </c>
      <c r="I20" s="157"/>
      <c r="J20" s="158"/>
      <c r="K20" s="84"/>
      <c r="L20" s="84"/>
      <c r="M20" s="84"/>
      <c r="N20" s="41"/>
      <c r="O20" s="41"/>
      <c r="P20" s="41"/>
      <c r="Q20" s="41"/>
      <c r="R20" s="41"/>
    </row>
    <row r="21" spans="1:18" ht="53.5" customHeight="1" thickBot="1" x14ac:dyDescent="0.35">
      <c r="A21" s="210" t="s">
        <v>75</v>
      </c>
      <c r="B21" s="205" t="s">
        <v>85</v>
      </c>
      <c r="C21" s="211">
        <v>0.76</v>
      </c>
      <c r="D21" s="212" t="s">
        <v>44</v>
      </c>
      <c r="E21" s="214" t="s">
        <v>18</v>
      </c>
      <c r="F21" s="198">
        <v>10</v>
      </c>
      <c r="G21" s="200" t="e">
        <f>K22/L22</f>
        <v>#DIV/0!</v>
      </c>
      <c r="H21" s="201" t="e">
        <f>IF(G21&gt;=C21,F21,IF(G21&lt;0.5,0,5))</f>
        <v>#DIV/0!</v>
      </c>
      <c r="I21" s="202" t="e">
        <f>N22/O22</f>
        <v>#DIV/0!</v>
      </c>
      <c r="J21" s="223" t="e">
        <f>IF(I21&gt;=C21,F21,IF(I21&lt;0.5,0,5))</f>
        <v>#DIV/0!</v>
      </c>
      <c r="K21" s="131" t="s">
        <v>40</v>
      </c>
      <c r="L21" s="131" t="s">
        <v>41</v>
      </c>
      <c r="M21" s="137" t="s">
        <v>65</v>
      </c>
      <c r="N21" s="164" t="s">
        <v>40</v>
      </c>
      <c r="O21" s="136" t="s">
        <v>41</v>
      </c>
      <c r="P21" s="137" t="s">
        <v>65</v>
      </c>
      <c r="Q21" s="79"/>
      <c r="R21" s="79"/>
    </row>
    <row r="22" spans="1:18" s="77" customFormat="1" ht="15" thickBot="1" x14ac:dyDescent="0.4">
      <c r="A22" s="210"/>
      <c r="B22" s="206"/>
      <c r="C22" s="211"/>
      <c r="D22" s="213"/>
      <c r="E22" s="215"/>
      <c r="F22" s="199"/>
      <c r="G22" s="200"/>
      <c r="H22" s="201"/>
      <c r="I22" s="202"/>
      <c r="J22" s="224"/>
      <c r="K22" s="168"/>
      <c r="L22" s="153"/>
      <c r="M22" s="166" t="e">
        <f>K22/L22</f>
        <v>#DIV/0!</v>
      </c>
      <c r="N22" s="154"/>
      <c r="O22" s="165"/>
      <c r="P22" s="166" t="e">
        <f>N22/O22</f>
        <v>#DIV/0!</v>
      </c>
      <c r="Q22" s="129"/>
      <c r="R22" s="129"/>
    </row>
    <row r="23" spans="1:18" s="42" customFormat="1" ht="51" customHeight="1" thickBot="1" x14ac:dyDescent="0.35">
      <c r="A23" s="80" t="s">
        <v>76</v>
      </c>
      <c r="B23" s="54" t="s">
        <v>112</v>
      </c>
      <c r="C23" s="6" t="s">
        <v>45</v>
      </c>
      <c r="D23" s="102" t="s">
        <v>46</v>
      </c>
      <c r="E23" s="100" t="s">
        <v>47</v>
      </c>
      <c r="F23" s="108">
        <v>10</v>
      </c>
      <c r="G23" s="57" t="s">
        <v>21</v>
      </c>
      <c r="H23" s="27" t="s">
        <v>22</v>
      </c>
      <c r="I23" s="135"/>
      <c r="J23" s="148"/>
      <c r="K23" s="84"/>
      <c r="L23" s="84"/>
      <c r="M23" s="84"/>
      <c r="P23" s="79"/>
      <c r="Q23" s="79"/>
      <c r="R23" s="79"/>
    </row>
    <row r="24" spans="1:18" s="42" customFormat="1" ht="78" x14ac:dyDescent="0.3">
      <c r="A24" s="133" t="s">
        <v>77</v>
      </c>
      <c r="B24" s="54" t="s">
        <v>113</v>
      </c>
      <c r="C24" s="103" t="s">
        <v>42</v>
      </c>
      <c r="D24" s="103" t="s">
        <v>48</v>
      </c>
      <c r="E24" s="103" t="s">
        <v>43</v>
      </c>
      <c r="F24" s="104">
        <v>10</v>
      </c>
      <c r="G24" s="105" t="s">
        <v>21</v>
      </c>
      <c r="H24" s="106" t="s">
        <v>22</v>
      </c>
      <c r="I24" s="159"/>
      <c r="J24" s="160"/>
      <c r="K24" s="84"/>
      <c r="L24" s="84"/>
      <c r="M24" s="84"/>
    </row>
    <row r="25" spans="1:18" s="58" customFormat="1" ht="13.5" customHeight="1" thickBot="1" x14ac:dyDescent="0.4">
      <c r="A25" s="51" t="s">
        <v>26</v>
      </c>
      <c r="B25" s="52"/>
      <c r="C25" s="52"/>
      <c r="D25" s="52"/>
      <c r="E25" s="52"/>
      <c r="F25" s="52"/>
      <c r="G25" s="52"/>
      <c r="H25" s="52"/>
      <c r="I25" s="52"/>
      <c r="J25" s="53"/>
      <c r="P25" s="82"/>
      <c r="Q25" s="82"/>
      <c r="R25" s="82"/>
    </row>
    <row r="26" spans="1:18" s="58" customFormat="1" ht="59.25" customHeight="1" thickBot="1" x14ac:dyDescent="0.4">
      <c r="A26" s="98" t="s">
        <v>78</v>
      </c>
      <c r="B26" s="173" t="s">
        <v>27</v>
      </c>
      <c r="C26" s="92" t="s">
        <v>28</v>
      </c>
      <c r="D26" s="92" t="s">
        <v>29</v>
      </c>
      <c r="E26" s="92" t="s">
        <v>30</v>
      </c>
      <c r="F26" s="92">
        <v>10</v>
      </c>
      <c r="G26" s="107" t="s">
        <v>21</v>
      </c>
      <c r="H26" s="27" t="s">
        <v>22</v>
      </c>
      <c r="I26" s="161"/>
      <c r="J26" s="152"/>
      <c r="P26" s="85"/>
      <c r="Q26" s="82"/>
      <c r="R26" s="82"/>
    </row>
    <row r="27" spans="1:18" s="58" customFormat="1" ht="44" thickBot="1" x14ac:dyDescent="0.4">
      <c r="A27" s="203" t="s">
        <v>79</v>
      </c>
      <c r="B27" s="205" t="s">
        <v>106</v>
      </c>
      <c r="C27" s="207" t="s">
        <v>31</v>
      </c>
      <c r="D27" s="226" t="s">
        <v>32</v>
      </c>
      <c r="E27" s="228" t="s">
        <v>33</v>
      </c>
      <c r="F27" s="209">
        <v>10</v>
      </c>
      <c r="G27" s="220" t="e">
        <f>K28/L28</f>
        <v>#DIV/0!</v>
      </c>
      <c r="H27" s="218" t="e">
        <f>IF(G27&lt;0.25,F27,IF(G27&gt;0.5,0,5))</f>
        <v>#DIV/0!</v>
      </c>
      <c r="I27" s="220" t="e">
        <f>M28/N28</f>
        <v>#DIV/0!</v>
      </c>
      <c r="J27" s="218" t="e">
        <f>IF(I27&lt;0.25,F27,IF(I27&gt;0.5,0,5))</f>
        <v>#DIV/0!</v>
      </c>
      <c r="K27" s="141" t="s">
        <v>105</v>
      </c>
      <c r="L27" s="167" t="s">
        <v>34</v>
      </c>
      <c r="M27" s="175" t="s">
        <v>105</v>
      </c>
      <c r="N27" s="167" t="s">
        <v>34</v>
      </c>
      <c r="P27" s="85"/>
      <c r="Q27" s="82"/>
      <c r="R27" s="82"/>
    </row>
    <row r="28" spans="1:18" s="58" customFormat="1" ht="27.5" customHeight="1" thickBot="1" x14ac:dyDescent="0.4">
      <c r="A28" s="204"/>
      <c r="B28" s="206"/>
      <c r="C28" s="208"/>
      <c r="D28" s="227"/>
      <c r="E28" s="229"/>
      <c r="F28" s="209"/>
      <c r="G28" s="225"/>
      <c r="H28" s="219"/>
      <c r="I28" s="221"/>
      <c r="J28" s="218"/>
      <c r="K28" s="179">
        <v>262770</v>
      </c>
      <c r="L28" s="180"/>
      <c r="M28" s="179">
        <v>262770</v>
      </c>
      <c r="N28" s="181"/>
      <c r="P28" s="85"/>
      <c r="Q28" s="82"/>
      <c r="R28" s="82"/>
    </row>
    <row r="29" spans="1:18" s="58" customFormat="1" ht="26.25" customHeight="1" thickBot="1" x14ac:dyDescent="0.4">
      <c r="A29" s="80" t="s">
        <v>80</v>
      </c>
      <c r="B29" s="80" t="s">
        <v>114</v>
      </c>
      <c r="C29" s="184" t="s">
        <v>24</v>
      </c>
      <c r="D29" s="185" t="s">
        <v>17</v>
      </c>
      <c r="E29" s="185" t="s">
        <v>25</v>
      </c>
      <c r="F29" s="185">
        <v>10</v>
      </c>
      <c r="G29" s="187" t="s">
        <v>21</v>
      </c>
      <c r="H29" s="186"/>
      <c r="I29" s="189"/>
      <c r="J29" s="188"/>
      <c r="K29" s="182"/>
      <c r="L29" s="183"/>
      <c r="M29" s="182"/>
      <c r="N29" s="183"/>
      <c r="P29" s="85"/>
      <c r="Q29" s="82"/>
      <c r="R29" s="82"/>
    </row>
    <row r="30" spans="1:18" ht="13.5" thickBot="1" x14ac:dyDescent="0.35">
      <c r="A30" s="109" t="s">
        <v>35</v>
      </c>
      <c r="B30" s="110"/>
      <c r="C30" s="110"/>
      <c r="D30" s="110"/>
      <c r="E30" s="110"/>
      <c r="F30" s="110"/>
      <c r="G30" s="110"/>
      <c r="H30" s="110"/>
      <c r="I30" s="59"/>
      <c r="J30" s="59"/>
      <c r="P30" s="79"/>
    </row>
    <row r="31" spans="1:18" ht="70.5" customHeight="1" thickBot="1" x14ac:dyDescent="0.35">
      <c r="A31" s="113" t="s">
        <v>81</v>
      </c>
      <c r="B31" s="47"/>
      <c r="C31" s="90" t="s">
        <v>24</v>
      </c>
      <c r="D31" s="90" t="s">
        <v>17</v>
      </c>
      <c r="E31" s="90" t="s">
        <v>25</v>
      </c>
      <c r="F31" s="163">
        <v>5</v>
      </c>
      <c r="G31" s="61" t="s">
        <v>21</v>
      </c>
      <c r="H31" s="9" t="s">
        <v>22</v>
      </c>
      <c r="I31" s="135"/>
      <c r="J31" s="155"/>
      <c r="P31" s="79"/>
    </row>
    <row r="32" spans="1:18" ht="13.5" customHeight="1" x14ac:dyDescent="0.3">
      <c r="A32" s="62" t="s">
        <v>36</v>
      </c>
      <c r="B32" s="63"/>
      <c r="C32" s="10"/>
      <c r="D32" s="10"/>
      <c r="E32" s="10"/>
      <c r="F32" s="28">
        <f>SUM(F3:F31)</f>
        <v>190</v>
      </c>
      <c r="G32" s="64" t="s">
        <v>21</v>
      </c>
      <c r="H32" s="11" t="e">
        <f>SUM(H11:H31)</f>
        <v>#DIV/0!</v>
      </c>
      <c r="I32" s="65" t="s">
        <v>21</v>
      </c>
      <c r="J32" s="12" t="e">
        <f>SUM(J11:J31)</f>
        <v>#DIV/0!</v>
      </c>
      <c r="P32" s="79"/>
    </row>
    <row r="33" spans="1:18" ht="13.5" customHeight="1" x14ac:dyDescent="0.3">
      <c r="A33" s="66" t="s">
        <v>37</v>
      </c>
      <c r="B33" s="60"/>
      <c r="C33" s="60"/>
      <c r="D33" s="60"/>
      <c r="E33" s="60"/>
      <c r="F33" s="60"/>
      <c r="G33" s="60"/>
      <c r="H33" s="60"/>
      <c r="I33" s="60"/>
      <c r="J33" s="67"/>
    </row>
    <row r="34" spans="1:18" s="77" customFormat="1" ht="23.25" customHeight="1" x14ac:dyDescent="0.35">
      <c r="A34" s="69" t="s">
        <v>38</v>
      </c>
      <c r="B34" s="70"/>
      <c r="C34" s="71"/>
      <c r="D34" s="70"/>
      <c r="E34" s="70"/>
      <c r="F34" s="72">
        <v>-15</v>
      </c>
      <c r="G34" s="73"/>
      <c r="H34" s="11"/>
      <c r="I34" s="134"/>
      <c r="J34" s="162"/>
      <c r="K34" s="68"/>
      <c r="L34" s="68"/>
      <c r="M34" s="68"/>
      <c r="P34" s="78"/>
      <c r="Q34" s="78"/>
      <c r="R34" s="78"/>
    </row>
    <row r="35" spans="1:18" x14ac:dyDescent="0.3">
      <c r="A35" s="74" t="s">
        <v>39</v>
      </c>
      <c r="B35" s="16"/>
      <c r="C35" s="13"/>
      <c r="D35" s="15"/>
      <c r="E35" s="15"/>
      <c r="F35" s="15">
        <v>190</v>
      </c>
      <c r="G35" s="75"/>
      <c r="H35" s="17" t="e">
        <f>H32</f>
        <v>#DIV/0!</v>
      </c>
      <c r="I35" s="17"/>
      <c r="J35" s="18" t="e">
        <f>SUM(J32:J34)</f>
        <v>#DIV/0!</v>
      </c>
    </row>
    <row r="36" spans="1:18" x14ac:dyDescent="0.3">
      <c r="H36" s="31" t="s">
        <v>63</v>
      </c>
      <c r="I36" s="31"/>
      <c r="J36" s="76" t="e">
        <f>J3+J4+J5+J8+J9+J11+J13+J14+J21+J27+J29</f>
        <v>#DIV/0!</v>
      </c>
    </row>
    <row r="37" spans="1:18" x14ac:dyDescent="0.3">
      <c r="H37" s="31"/>
      <c r="I37" s="31"/>
      <c r="J37" s="31" t="s">
        <v>63</v>
      </c>
    </row>
    <row r="38" spans="1:18" x14ac:dyDescent="0.3">
      <c r="H38" s="31"/>
      <c r="I38" s="31"/>
      <c r="J38" s="76" t="e">
        <f>J20+J23+J24+#REF!+J26+#REF!+#REF!+J31</f>
        <v>#REF!</v>
      </c>
    </row>
    <row r="39" spans="1:18" x14ac:dyDescent="0.3">
      <c r="H39" s="31"/>
      <c r="I39" s="31"/>
      <c r="J39" s="31" t="s">
        <v>64</v>
      </c>
    </row>
    <row r="40" spans="1:18" x14ac:dyDescent="0.3">
      <c r="H40" s="31"/>
      <c r="I40" s="31"/>
      <c r="J40" s="42"/>
    </row>
  </sheetData>
  <mergeCells count="22">
    <mergeCell ref="N1:O1"/>
    <mergeCell ref="H27:H28"/>
    <mergeCell ref="I27:I28"/>
    <mergeCell ref="J27:J28"/>
    <mergeCell ref="K1:L1"/>
    <mergeCell ref="J21:J22"/>
    <mergeCell ref="F21:F22"/>
    <mergeCell ref="G21:G22"/>
    <mergeCell ref="H21:H22"/>
    <mergeCell ref="I21:I22"/>
    <mergeCell ref="A27:A28"/>
    <mergeCell ref="B27:B28"/>
    <mergeCell ref="C27:C28"/>
    <mergeCell ref="F27:F28"/>
    <mergeCell ref="A21:A22"/>
    <mergeCell ref="B21:B22"/>
    <mergeCell ref="C21:C22"/>
    <mergeCell ref="D21:D22"/>
    <mergeCell ref="E21:E22"/>
    <mergeCell ref="G27:G28"/>
    <mergeCell ref="D27:D28"/>
    <mergeCell ref="E27:E28"/>
  </mergeCells>
  <hyperlinks>
    <hyperlink ref="A31" r:id="rId1" display="20. Agency completed CoC Membership Update Form" xr:uid="{13242D14-F83E-425C-8309-B9787C2233B3}"/>
  </hyperlinks>
  <pageMargins left="0.7" right="0.7" top="0.75" bottom="0.75" header="0.25" footer="0.3"/>
  <pageSetup paperSize="5" scale="58" fitToHeight="2" orientation="landscape" r:id="rId2"/>
  <ignoredErrors>
    <ignoredError sqref="H35 G27:J28 H32 J32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1-Instructions</vt:lpstr>
      <vt:lpstr>2-Renewal RRH</vt:lpstr>
      <vt:lpstr>'2-Renewal RRH'!Print_Area</vt:lpstr>
    </vt:vector>
  </TitlesOfParts>
  <Manager/>
  <Company>City of Charlotte, NC USA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Pfeiffer, Rebecca</dc:creator>
  <cp:keywords/>
  <dc:description/>
  <cp:lastModifiedBy>Lewis, Branden </cp:lastModifiedBy>
  <cp:revision/>
  <cp:lastPrinted>2023-05-30T14:54:09Z</cp:lastPrinted>
  <dcterms:created xsi:type="dcterms:W3CDTF">2017-07-28T21:00:42Z</dcterms:created>
  <dcterms:modified xsi:type="dcterms:W3CDTF">2024-03-04T20:11:10Z</dcterms:modified>
  <cp:category/>
  <cp:contentStatus/>
</cp:coreProperties>
</file>